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Υπολογισμός λογαριασμού" sheetId="1" r:id="rId1"/>
    <sheet name="Αυτόματο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AcerUser</author>
  </authors>
  <commentList>
    <comment ref="B1" authorId="0">
      <text>
        <r>
          <rPr>
            <b/>
            <sz val="10"/>
            <rFont val="Century"/>
            <family val="1"/>
          </rPr>
          <t xml:space="preserve">Μονοφασική = 1
Τριφασική = 2
</t>
        </r>
      </text>
    </comment>
  </commentList>
</comments>
</file>

<file path=xl/sharedStrings.xml><?xml version="1.0" encoding="utf-8"?>
<sst xmlns="http://schemas.openxmlformats.org/spreadsheetml/2006/main" count="59" uniqueCount="36">
  <si>
    <t>ΗΜΕΡΕΣ ΚΑΤΑΝΑΛΩΣΗΣ =</t>
  </si>
  <si>
    <t xml:space="preserve">ΕΙΔΟΣ ΠΑΡΟΧΗΣ = </t>
  </si>
  <si>
    <t>ΑΝΑΛΥΣΗ ΧΡΕΩΣΕΩΝ</t>
  </si>
  <si>
    <t>ΠΑΓΙΑ ΧΡΕΩΣΗ</t>
  </si>
  <si>
    <t>ΚΑΤΑΝΑΛΩΣΗ (σε kWh) =</t>
  </si>
  <si>
    <t>EΝΕΡΓΕΙΑ</t>
  </si>
  <si>
    <t>ΓΙΑ ΤΟ ΗΛΕΚΤΡΙΚΟ ΡΕΥΜΑ ΠΛΗΡΩΝΕΤΕ</t>
  </si>
  <si>
    <t>ΦΠΑ (6%)</t>
  </si>
  <si>
    <t>ΤΕΛΙΚΟ ΠΟΣΟ ΗΛΕΚΤΡΙΚΟΥ ΚΑΙ ΦΠΑ</t>
  </si>
  <si>
    <t>ΔΗΜΟΤΙΚΑ ΤΕΛΗ - ΦΟΡΟΣ</t>
  </si>
  <si>
    <t>ΤΕΛΟΣ ΑΚΙΝΗΤΗΣ ΠΕΡΙΟΥΣΙΑΣ</t>
  </si>
  <si>
    <r>
      <t xml:space="preserve">l </t>
    </r>
    <r>
      <rPr>
        <b/>
        <u val="single"/>
        <sz val="10"/>
        <color indexed="18"/>
        <rFont val="Arial"/>
        <family val="2"/>
      </rPr>
      <t>ΓΙΑ ΤΟ ΔΗΜΟ ΠΛΗΡΩΝΕΤΕ</t>
    </r>
    <r>
      <rPr>
        <b/>
        <sz val="10"/>
        <color indexed="18"/>
        <rFont val="Arial"/>
        <family val="2"/>
      </rPr>
      <t>:</t>
    </r>
  </si>
  <si>
    <t>Ε.Ρ.Τ.</t>
  </si>
  <si>
    <r>
      <t xml:space="preserve">l </t>
    </r>
    <r>
      <rPr>
        <b/>
        <u val="single"/>
        <sz val="10"/>
        <color indexed="18"/>
        <rFont val="Arial"/>
        <family val="2"/>
      </rPr>
      <t>ΓΙΑ ΤΗΝ ΕΡΤ ΠΛΗΡΩΝΕΤΕ</t>
    </r>
    <r>
      <rPr>
        <b/>
        <sz val="10"/>
        <color indexed="18"/>
        <rFont val="Arial"/>
        <family val="2"/>
      </rPr>
      <t>:</t>
    </r>
  </si>
  <si>
    <t>ΓΙΑ ΔΗΜΟ - ΕΡΤ - ΚΛΠ ΠΛΗΡΩΝΕΤΕ</t>
  </si>
  <si>
    <t>ΤΕΛΙΚΟ ΠΟΣΟ ΠΛΗΡΩΜΗΣ</t>
  </si>
  <si>
    <r>
      <t xml:space="preserve">l </t>
    </r>
    <r>
      <rPr>
        <b/>
        <u val="single"/>
        <sz val="10"/>
        <rFont val="Arial"/>
        <family val="2"/>
      </rPr>
      <t>ΕΙΔΙΚΟ ΤΕΛΟΣ ΑΠΕ Ν. 2773/99 Αρθ. 40</t>
    </r>
  </si>
  <si>
    <t>(38,88*ΗΜΕΡΕΣ ΚΑΤΑΝΑΛΩΣΗΣ/365)</t>
  </si>
  <si>
    <t>ΣΥΝΤΕΛΕΣΤΗΣ Δ.Τ. =</t>
  </si>
  <si>
    <t>ΣΥΝΤΕΛΕΣΤΗΣ Δ.Φ. =</t>
  </si>
  <si>
    <t>ΤΙΜΗ ΖΩΝΗΣ =</t>
  </si>
  <si>
    <t>ΠΑΛΑΙΟΤΗΤΑ =</t>
  </si>
  <si>
    <r>
      <t>Δ.Τ. (Μ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*ΕΥΡΩ/Μ</t>
    </r>
    <r>
      <rPr>
        <vertAlign val="superscript"/>
        <sz val="10"/>
        <rFont val="Century"/>
        <family val="0"/>
      </rPr>
      <t>2</t>
    </r>
    <r>
      <rPr>
        <sz val="10"/>
        <rFont val="Century"/>
        <family val="1"/>
      </rPr>
      <t>*ΗΜΕΡΕΣ ΚΑΤΑΝΑΛΩΣΗΣ/365) =</t>
    </r>
  </si>
  <si>
    <r>
      <t>Δ.Φ. (Μ</t>
    </r>
    <r>
      <rPr>
        <vertAlign val="superscript"/>
        <sz val="10"/>
        <rFont val="Century"/>
        <family val="0"/>
      </rPr>
      <t>2</t>
    </r>
    <r>
      <rPr>
        <sz val="10"/>
        <rFont val="Century"/>
        <family val="1"/>
      </rPr>
      <t>*ΕΥΡΩ/Μ</t>
    </r>
    <r>
      <rPr>
        <vertAlign val="superscript"/>
        <sz val="10"/>
        <rFont val="Century"/>
        <family val="0"/>
      </rPr>
      <t>2</t>
    </r>
    <r>
      <rPr>
        <sz val="10"/>
        <rFont val="Century"/>
        <family val="1"/>
      </rPr>
      <t>*ΗΜΕΡΕΣ ΚΑΤΑΝΑΛΩΣΗΣ/365) =</t>
    </r>
  </si>
  <si>
    <t>ΕΤΗΣΙΑ ΧΡΕΩΣΗ (= 38,88)*ΗΜΕΡΕΣ ΚΑΤΑΝΑΛΩΣΗΣ/365  =</t>
  </si>
  <si>
    <r>
      <t>Δ.Τ. (Μ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*ΣΥΝΤΕΛΕΣΤΗΣ Δ.Τ.*ΗΜΕΡΕΣ ΚΑΤΑΝΑΛΩΣΗΣ/365) =</t>
    </r>
  </si>
  <si>
    <r>
      <t>Δ.Φ. (Μ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*ΣΥΝΤΕΛΕΣΤΗΣ Δ.Φ.*ΗΜΕΡΕΣ ΚΑΤΑΝΑΛΩΣΗΣ/365) =</t>
    </r>
  </si>
  <si>
    <r>
      <t>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*ΤΙΜΗ ΖΩΝΗΣ*ΠΑΛΑΙΟΤΗΤΑ*ΣΥΝΤ.Τ.Α.Π.*ΗΜΕΡΕΣ ΚΑΤΑΝΑΛΩΣΗΣ/365  =</t>
    </r>
  </si>
  <si>
    <t>ΣΥΝΤ.Τ.Α.Π.=</t>
  </si>
  <si>
    <t>(ΣΥΝΟΛΟ ΜΟΝΑΔΩΝ*ΣΥΝΤΕΛΕΣΤΗ ΕΙΔΙΚΟΥ ΤΕΛΟΥΣ)</t>
  </si>
  <si>
    <t>ΣΥΝΤΕΛΕΣΤΗΣ ΕΙΔΙΚΟΥ ΤΕΛΟΥΣ =</t>
  </si>
  <si>
    <r>
      <t>Μ</t>
    </r>
    <r>
      <rPr>
        <b/>
        <vertAlign val="superscript"/>
        <sz val="10"/>
        <rFont val="Century"/>
        <family val="1"/>
      </rPr>
      <t xml:space="preserve">2 </t>
    </r>
    <r>
      <rPr>
        <b/>
        <sz val="10"/>
        <rFont val="Century"/>
        <family val="1"/>
      </rPr>
      <t>=</t>
    </r>
  </si>
  <si>
    <t>ΣΥΝΤ.Τ.Α.Π. =</t>
  </si>
  <si>
    <r>
      <t>Μ</t>
    </r>
    <r>
      <rPr>
        <vertAlign val="superscript"/>
        <sz val="10"/>
        <rFont val="Century"/>
        <family val="1"/>
      </rPr>
      <t>2</t>
    </r>
    <r>
      <rPr>
        <sz val="10"/>
        <rFont val="Century"/>
        <family val="1"/>
      </rPr>
      <t>*ΤΙΜΗ ΖΩΝΗΣ*ΠΑΛΑΙΟΤΗΤΑ*ΣΥΝΤ.Τ.Α.Π.*ΗΜΕΡΕΣ ΚΑΤΑΝΑΛΩΣΗΣ/365         =</t>
    </r>
  </si>
  <si>
    <t>ΛΟΓΑΡΙΑΣΜΟΣ ΗΛΕΚΤΡΙΚΟΥ ΡΕΥΜΑΤΟΣ</t>
  </si>
  <si>
    <t>ΛΟΓΑΡΙΑΣΜΟΙ ΔΗΜΟΥ - ΕΡΤ - ΚΛΠ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</si>
</sst>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24">
    <font>
      <sz val="10"/>
      <name val="Arial Greek"/>
      <family val="0"/>
    </font>
    <font>
      <b/>
      <sz val="10"/>
      <name val="Arial Greek"/>
      <family val="0"/>
    </font>
    <font>
      <sz val="10"/>
      <name val="Courier"/>
      <family val="1"/>
    </font>
    <font>
      <b/>
      <u val="single"/>
      <sz val="10"/>
      <name val="Arial Greek"/>
      <family val="0"/>
    </font>
    <font>
      <b/>
      <sz val="10"/>
      <name val="Century"/>
      <family val="1"/>
    </font>
    <font>
      <sz val="10"/>
      <name val="Century"/>
      <family val="1"/>
    </font>
    <font>
      <b/>
      <sz val="12"/>
      <name val="Century"/>
      <family val="1"/>
    </font>
    <font>
      <sz val="10"/>
      <color indexed="9"/>
      <name val="Century"/>
      <family val="1"/>
    </font>
    <font>
      <u val="single"/>
      <sz val="10"/>
      <name val="Century"/>
      <family val="1"/>
    </font>
    <font>
      <vertAlign val="superscript"/>
      <sz val="10"/>
      <name val="Century"/>
      <family val="1"/>
    </font>
    <font>
      <sz val="10"/>
      <color indexed="10"/>
      <name val="Wingdings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4"/>
      <color indexed="9"/>
      <name val="Arial Greek"/>
      <family val="0"/>
    </font>
    <font>
      <b/>
      <sz val="14"/>
      <name val="Arial Greek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 Narrow"/>
      <family val="2"/>
    </font>
    <font>
      <b/>
      <u val="single"/>
      <sz val="10"/>
      <name val="Arial"/>
      <family val="2"/>
    </font>
    <font>
      <b/>
      <vertAlign val="superscript"/>
      <sz val="10"/>
      <name val="Century"/>
      <family val="1"/>
    </font>
    <font>
      <b/>
      <sz val="10"/>
      <color indexed="9"/>
      <name val="Arial"/>
      <family val="2"/>
    </font>
    <font>
      <b/>
      <sz val="10"/>
      <color indexed="9"/>
      <name val="Courier"/>
      <family val="1"/>
    </font>
    <font>
      <b/>
      <sz val="8"/>
      <name val="Arial Greek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wrapText="1"/>
    </xf>
    <xf numFmtId="2" fontId="5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14" fillId="2" borderId="0" xfId="0" applyFont="1" applyFill="1" applyAlignment="1">
      <alignment vertical="center"/>
    </xf>
    <xf numFmtId="2" fontId="15" fillId="0" borderId="7" xfId="0" applyNumberFormat="1" applyFont="1" applyBorder="1" applyAlignment="1">
      <alignment/>
    </xf>
    <xf numFmtId="2" fontId="11" fillId="0" borderId="6" xfId="0" applyNumberFormat="1" applyFont="1" applyBorder="1" applyAlignment="1">
      <alignment vertical="center"/>
    </xf>
    <xf numFmtId="2" fontId="16" fillId="0" borderId="8" xfId="0" applyNumberFormat="1" applyFont="1" applyBorder="1" applyAlignment="1">
      <alignment vertical="center"/>
    </xf>
    <xf numFmtId="0" fontId="18" fillId="3" borderId="9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2" fontId="16" fillId="0" borderId="4" xfId="0" applyNumberFormat="1" applyFont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2" fontId="4" fillId="0" borderId="4" xfId="0" applyNumberFormat="1" applyFont="1" applyBorder="1" applyAlignment="1">
      <alignment/>
    </xf>
    <xf numFmtId="2" fontId="16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/>
    </xf>
    <xf numFmtId="2" fontId="11" fillId="0" borderId="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2" fontId="16" fillId="0" borderId="10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wrapText="1"/>
    </xf>
    <xf numFmtId="2" fontId="10" fillId="0" borderId="3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0" fillId="0" borderId="11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18" fillId="3" borderId="20" xfId="0" applyNumberFormat="1" applyFont="1" applyFill="1" applyBorder="1" applyAlignment="1">
      <alignment vertical="center" wrapText="1"/>
    </xf>
    <xf numFmtId="2" fontId="14" fillId="2" borderId="0" xfId="0" applyNumberFormat="1" applyFont="1" applyFill="1" applyAlignment="1">
      <alignment vertical="center"/>
    </xf>
    <xf numFmtId="2" fontId="5" fillId="0" borderId="5" xfId="0" applyNumberFormat="1" applyFont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0" fontId="22" fillId="5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3</xdr:col>
      <xdr:colOff>5124450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24375" y="0"/>
          <a:ext cx="4981575" cy="2733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                   ΤΙΜΟΛΟΓΙΑ ΟΙΚΙΑΚΗΣ ΧΡΗΣΗΣ (στις 120 ημέρες)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sng" baseline="0">
              <a:latin typeface="Arial Greek"/>
              <a:ea typeface="Arial Greek"/>
              <a:cs typeface="Arial Greek"/>
            </a:rPr>
            <a:t>Πάγιο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: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                          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Μονοφασικό 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  Τριφασικό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από  0       έως      800 kWh:                  1,92 €                              5,82 €
από  801    έως    1600 kWh:                  4,94 €                            11,22 €
από  1601  έως    2000 kWh:                  8,48 €                            23,86 €
από  2001  και άνω:                             29,64 €                            44,66 €
</a:t>
          </a:r>
          <a:r>
            <a:rPr lang="en-US" cap="none" sz="1000" b="1" i="0" u="sng" baseline="0">
              <a:latin typeface="Arial Greek"/>
              <a:ea typeface="Arial Greek"/>
              <a:cs typeface="Arial Greek"/>
            </a:rPr>
            <a:t>Ενέργεια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:                                       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οι πρώτες   800 kWh:      0,06987 € /kWh
οι επόμενες 800 kWh:      0,08904 € /kWh
οι επόμενες 400 kWh:      0,10929 € /kWh
οι υπόλοιπες kWh:          0,14480 € /kWh 
</a:t>
          </a:r>
          <a:r>
            <a:rPr lang="en-US" cap="none" sz="1000" b="1" i="0" u="sng" baseline="0">
              <a:latin typeface="Arial Greek"/>
              <a:ea typeface="Arial Greek"/>
              <a:cs typeface="Arial Greek"/>
            </a:rPr>
            <a:t>Ελάχιστη χρέωση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:
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Μονοφασικό:    5,72 €
Τριφασικό:      11,42 €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E20" sqref="E20"/>
    </sheetView>
  </sheetViews>
  <sheetFormatPr defaultColWidth="9.00390625" defaultRowHeight="12.75"/>
  <cols>
    <col min="1" max="1" width="43.75390625" style="2" customWidth="1"/>
    <col min="2" max="2" width="9.875" style="0" customWidth="1"/>
    <col min="3" max="3" width="3.875" style="0" customWidth="1"/>
    <col min="4" max="4" width="74.25390625" style="0" customWidth="1"/>
  </cols>
  <sheetData>
    <row r="1" spans="1:3" ht="19.5" customHeight="1">
      <c r="A1" s="40" t="s">
        <v>4</v>
      </c>
      <c r="B1" s="41"/>
      <c r="C1" s="1"/>
    </row>
    <row r="2" spans="1:3" ht="19.5" customHeight="1">
      <c r="A2" s="42" t="s">
        <v>31</v>
      </c>
      <c r="B2" s="43"/>
      <c r="C2" s="1"/>
    </row>
    <row r="3" spans="1:3" ht="19.5" customHeight="1">
      <c r="A3" s="42" t="s">
        <v>18</v>
      </c>
      <c r="B3" s="43"/>
      <c r="C3" s="1"/>
    </row>
    <row r="4" spans="1:3" ht="19.5" customHeight="1">
      <c r="A4" s="42" t="s">
        <v>19</v>
      </c>
      <c r="B4" s="43"/>
      <c r="C4" s="1"/>
    </row>
    <row r="5" spans="1:3" ht="19.5" customHeight="1">
      <c r="A5" s="42" t="s">
        <v>20</v>
      </c>
      <c r="B5" s="43"/>
      <c r="C5" s="1"/>
    </row>
    <row r="6" spans="1:3" ht="19.5" customHeight="1">
      <c r="A6" s="42" t="s">
        <v>21</v>
      </c>
      <c r="B6" s="43"/>
      <c r="C6" s="1"/>
    </row>
    <row r="7" spans="1:3" ht="19.5" customHeight="1">
      <c r="A7" s="42" t="s">
        <v>28</v>
      </c>
      <c r="B7" s="43"/>
      <c r="C7" s="1"/>
    </row>
    <row r="8" spans="1:3" ht="19.5" customHeight="1" thickBot="1">
      <c r="A8" s="44" t="s">
        <v>30</v>
      </c>
      <c r="B8" s="45"/>
      <c r="C8" s="1"/>
    </row>
    <row r="9" spans="1:3" ht="15.75" customHeight="1">
      <c r="A9" s="66"/>
      <c r="B9" s="67"/>
      <c r="C9" s="1"/>
    </row>
    <row r="10" spans="1:3" ht="15.75" customHeight="1">
      <c r="A10" s="66"/>
      <c r="B10" s="67"/>
      <c r="C10" s="1"/>
    </row>
    <row r="11" spans="1:3" ht="15.75" customHeight="1">
      <c r="A11" s="66"/>
      <c r="B11" s="67"/>
      <c r="C11" s="1"/>
    </row>
    <row r="12" spans="1:3" ht="15" customHeight="1">
      <c r="A12" s="66"/>
      <c r="B12" s="67"/>
      <c r="C12" s="1"/>
    </row>
    <row r="13" spans="2:3" ht="12.75">
      <c r="B13" s="3"/>
      <c r="C13" s="1"/>
    </row>
    <row r="14" spans="1:5" ht="12.75">
      <c r="A14" s="72" t="s">
        <v>34</v>
      </c>
      <c r="B14" s="73"/>
      <c r="D14" s="74" t="s">
        <v>35</v>
      </c>
      <c r="E14" s="74"/>
    </row>
    <row r="16" spans="1:5" ht="15.75">
      <c r="A16" s="75" t="s">
        <v>2</v>
      </c>
      <c r="B16" s="76"/>
      <c r="D16" s="75" t="s">
        <v>2</v>
      </c>
      <c r="E16" s="76"/>
    </row>
    <row r="17" spans="1:5" ht="9" customHeight="1">
      <c r="A17" s="9"/>
      <c r="B17" s="9"/>
      <c r="D17" s="9"/>
      <c r="E17" s="9"/>
    </row>
    <row r="18" spans="1:5" ht="18.75" customHeight="1">
      <c r="A18" s="5" t="s">
        <v>3</v>
      </c>
      <c r="B18" s="6"/>
      <c r="D18" s="68" t="s">
        <v>9</v>
      </c>
      <c r="E18" s="69"/>
    </row>
    <row r="19" spans="1:5" ht="15" customHeight="1">
      <c r="A19" s="28" t="s">
        <v>5</v>
      </c>
      <c r="B19" s="8"/>
      <c r="D19" s="50" t="s">
        <v>25</v>
      </c>
      <c r="E19" s="8"/>
    </row>
    <row r="20" spans="1:5" ht="15" customHeight="1">
      <c r="A20" s="63"/>
      <c r="B20" s="64"/>
      <c r="D20" s="50" t="s">
        <v>26</v>
      </c>
      <c r="E20" s="8"/>
    </row>
    <row r="21" spans="1:5" ht="15" customHeight="1">
      <c r="A21" s="24"/>
      <c r="B21" s="48"/>
      <c r="D21" s="51"/>
      <c r="E21" s="48"/>
    </row>
    <row r="22" spans="1:5" ht="15" customHeight="1">
      <c r="A22" s="24"/>
      <c r="B22" s="48"/>
      <c r="D22" s="70" t="s">
        <v>10</v>
      </c>
      <c r="E22" s="71"/>
    </row>
    <row r="23" spans="1:5" ht="15" customHeight="1">
      <c r="A23" s="63"/>
      <c r="B23" s="65"/>
      <c r="D23" s="50" t="s">
        <v>27</v>
      </c>
      <c r="E23" s="8"/>
    </row>
    <row r="24" spans="1:5" ht="15" customHeight="1">
      <c r="A24" s="29"/>
      <c r="B24" s="30"/>
      <c r="D24" s="50"/>
      <c r="E24" s="8"/>
    </row>
    <row r="25" spans="1:5" ht="12.75">
      <c r="A25" s="7"/>
      <c r="B25" s="49"/>
      <c r="D25" s="52" t="s">
        <v>11</v>
      </c>
      <c r="E25" s="23"/>
    </row>
    <row r="26" spans="1:5" ht="12.75">
      <c r="A26" s="7"/>
      <c r="B26" s="49"/>
      <c r="D26" s="53"/>
      <c r="E26" s="54"/>
    </row>
    <row r="27" spans="1:5" ht="12.75">
      <c r="A27" s="22" t="s">
        <v>6</v>
      </c>
      <c r="B27" s="31"/>
      <c r="D27" s="55"/>
      <c r="E27" s="34"/>
    </row>
    <row r="28" spans="1:5" ht="12.75">
      <c r="A28" s="11" t="s">
        <v>7</v>
      </c>
      <c r="B28" s="32"/>
      <c r="D28" s="56" t="s">
        <v>13</v>
      </c>
      <c r="E28" s="57"/>
    </row>
    <row r="29" spans="1:5" ht="12.75">
      <c r="A29" s="11"/>
      <c r="B29" s="32"/>
      <c r="D29" s="58" t="s">
        <v>17</v>
      </c>
      <c r="E29" s="37"/>
    </row>
    <row r="30" spans="1:5" ht="12.75">
      <c r="A30" s="22" t="s">
        <v>8</v>
      </c>
      <c r="B30" s="19"/>
      <c r="D30" s="55"/>
      <c r="E30" s="37"/>
    </row>
    <row r="31" spans="1:5" ht="12.75">
      <c r="A31" s="46"/>
      <c r="B31" s="33"/>
      <c r="D31" s="56" t="s">
        <v>16</v>
      </c>
      <c r="E31" s="37"/>
    </row>
    <row r="32" spans="1:5" ht="12.75">
      <c r="A32" s="46"/>
      <c r="B32" s="33"/>
      <c r="D32" s="58" t="s">
        <v>29</v>
      </c>
      <c r="E32" s="34"/>
    </row>
    <row r="33" spans="1:5" ht="12.75">
      <c r="A33" s="46"/>
      <c r="B33" s="33"/>
      <c r="D33" s="59"/>
      <c r="E33" s="57"/>
    </row>
    <row r="34" spans="4:5" ht="12.75">
      <c r="D34" s="60" t="s">
        <v>14</v>
      </c>
      <c r="E34" s="38"/>
    </row>
    <row r="35" spans="4:5" ht="24.75" customHeight="1">
      <c r="D35" s="55"/>
      <c r="E35" s="57"/>
    </row>
    <row r="36" spans="4:5" ht="18">
      <c r="D36" s="61" t="s">
        <v>15</v>
      </c>
      <c r="E36" s="18"/>
    </row>
    <row r="37" ht="18.75" customHeight="1"/>
  </sheetData>
  <mergeCells count="6">
    <mergeCell ref="D18:E18"/>
    <mergeCell ref="D22:E22"/>
    <mergeCell ref="A14:B14"/>
    <mergeCell ref="D14:E14"/>
    <mergeCell ref="A16:B16"/>
    <mergeCell ref="D16:E16"/>
  </mergeCells>
  <printOptions/>
  <pageMargins left="0.75" right="0.75" top="0.75" bottom="0.75" header="0.5" footer="0.5"/>
  <pageSetup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2">
      <selection activeCell="A26" sqref="A26"/>
    </sheetView>
  </sheetViews>
  <sheetFormatPr defaultColWidth="9.00390625" defaultRowHeight="12.75"/>
  <cols>
    <col min="1" max="1" width="40.375" style="2" customWidth="1"/>
    <col min="2" max="2" width="9.875" style="0" customWidth="1"/>
    <col min="3" max="3" width="6.875" style="0" customWidth="1"/>
    <col min="4" max="4" width="55.125" style="0" customWidth="1"/>
    <col min="5" max="5" width="10.875" style="0" customWidth="1"/>
  </cols>
  <sheetData>
    <row r="1" spans="1:3" ht="17.25" customHeight="1">
      <c r="A1" s="47" t="s">
        <v>1</v>
      </c>
      <c r="B1" s="41">
        <v>1</v>
      </c>
      <c r="C1" s="1"/>
    </row>
    <row r="2" spans="1:3" ht="17.25" customHeight="1">
      <c r="A2" s="42" t="s">
        <v>0</v>
      </c>
      <c r="B2" s="43">
        <v>121</v>
      </c>
      <c r="C2" s="1"/>
    </row>
    <row r="3" spans="1:3" ht="19.5" customHeight="1">
      <c r="A3" s="42" t="s">
        <v>4</v>
      </c>
      <c r="B3" s="43">
        <v>873</v>
      </c>
      <c r="C3" s="1"/>
    </row>
    <row r="4" spans="1:3" ht="19.5" customHeight="1">
      <c r="A4" s="42" t="s">
        <v>31</v>
      </c>
      <c r="B4" s="43">
        <v>62</v>
      </c>
      <c r="C4" s="1"/>
    </row>
    <row r="5" spans="1:3" ht="19.5" customHeight="1">
      <c r="A5" s="42" t="s">
        <v>18</v>
      </c>
      <c r="B5" s="43">
        <v>1.22</v>
      </c>
      <c r="C5" s="1"/>
    </row>
    <row r="6" spans="1:3" ht="19.5" customHeight="1">
      <c r="A6" s="42" t="s">
        <v>19</v>
      </c>
      <c r="B6" s="43">
        <v>0.09</v>
      </c>
      <c r="C6" s="1"/>
    </row>
    <row r="7" spans="1:3" ht="19.5" customHeight="1">
      <c r="A7" s="42" t="s">
        <v>20</v>
      </c>
      <c r="B7" s="43">
        <v>352</v>
      </c>
      <c r="C7" s="1"/>
    </row>
    <row r="8" spans="1:3" ht="19.5" customHeight="1">
      <c r="A8" s="42" t="s">
        <v>21</v>
      </c>
      <c r="B8" s="43">
        <v>0.6</v>
      </c>
      <c r="C8" s="1"/>
    </row>
    <row r="9" spans="1:3" ht="19.5" customHeight="1">
      <c r="A9" s="42" t="s">
        <v>32</v>
      </c>
      <c r="B9" s="43">
        <v>0.00035</v>
      </c>
      <c r="C9" s="1"/>
    </row>
    <row r="10" spans="1:3" ht="19.5" customHeight="1" thickBot="1">
      <c r="A10" s="44" t="s">
        <v>30</v>
      </c>
      <c r="B10" s="45">
        <v>0.0008</v>
      </c>
      <c r="C10" s="1"/>
    </row>
    <row r="11" spans="2:3" ht="12.75">
      <c r="B11" s="3"/>
      <c r="C11" s="1"/>
    </row>
    <row r="12" spans="1:5" ht="12.75">
      <c r="A12" s="72" t="s">
        <v>34</v>
      </c>
      <c r="B12" s="73"/>
      <c r="D12" s="74" t="s">
        <v>35</v>
      </c>
      <c r="E12" s="74"/>
    </row>
    <row r="14" spans="1:5" ht="15.75">
      <c r="A14" s="75" t="s">
        <v>2</v>
      </c>
      <c r="B14" s="76"/>
      <c r="D14" s="75" t="s">
        <v>2</v>
      </c>
      <c r="E14" s="76"/>
    </row>
    <row r="15" spans="1:5" ht="9" customHeight="1">
      <c r="A15" s="9"/>
      <c r="B15" s="9"/>
      <c r="D15" s="9"/>
      <c r="E15" s="9"/>
    </row>
    <row r="16" spans="1:5" ht="18.75" customHeight="1">
      <c r="A16" s="5" t="s">
        <v>3</v>
      </c>
      <c r="B16" s="6">
        <f>ROUND(IF(B1=1,IF(B3&lt;=800,1.92*B2/120,IF(B3&lt;=1600,4.94*B2/120,IF(B3&lt;=2000,8.48*B2/120,29.64*B2/120))),IF(B3&lt;=800,5.82*B2/120,IF(B3&lt;=1600,11.22*B2/120,IF(B3&lt;=2000,23.86*B2/120,44.66*B2/120)))),2)</f>
        <v>4.98</v>
      </c>
      <c r="D16" s="68" t="s">
        <v>9</v>
      </c>
      <c r="E16" s="69"/>
    </row>
    <row r="17" spans="1:5" ht="17.25" customHeight="1">
      <c r="A17" s="7" t="s">
        <v>5</v>
      </c>
      <c r="B17" s="8">
        <f>ROUND(IF(B3&lt;=800*B2/120,B3*0.06987,IF(B3&lt;=1600*B2/120,800*B2/120*0.06987+(B3-800*B2/120)*0.08904,IF(B3&lt;=2000*B2/120,800*B2/120*0.06987+800*B2/120*0.08904+(B3-1600*B2/120)*0.10929,800*B2/120*0.06987+800*B2/120*0.08904+400*B2/120*0.10929+(B3-2000*B2/120)*0.1448))),2)</f>
        <v>62.27</v>
      </c>
      <c r="D17" s="13" t="s">
        <v>22</v>
      </c>
      <c r="E17" s="8">
        <f>ROUND(B4*B5*B2/365,2)</f>
        <v>25.08</v>
      </c>
    </row>
    <row r="18" spans="1:5" ht="21" customHeight="1">
      <c r="A18" s="21" t="s">
        <v>6</v>
      </c>
      <c r="B18" s="20">
        <f>SUM(B16:B17)</f>
        <v>67.25</v>
      </c>
      <c r="D18" s="13" t="s">
        <v>23</v>
      </c>
      <c r="E18" s="8">
        <f>ROUND(B4*B6*B2/365,2)</f>
        <v>1.85</v>
      </c>
    </row>
    <row r="19" spans="1:5" ht="12.75">
      <c r="A19" s="62" t="str">
        <f>CONCATENATE("ΦΠΑ   ",B18+E31," x 6% = ")</f>
        <v>ΦΠΑ   67.95 x 6% = </v>
      </c>
      <c r="B19" s="32">
        <f>ROUND((B18+E31)*6/100,2)</f>
        <v>4.08</v>
      </c>
      <c r="D19" s="24"/>
      <c r="E19" s="25"/>
    </row>
    <row r="20" spans="1:5" ht="12.75">
      <c r="A20" s="11"/>
      <c r="B20" s="12"/>
      <c r="D20" s="77" t="s">
        <v>10</v>
      </c>
      <c r="E20" s="78"/>
    </row>
    <row r="21" spans="1:5" ht="27" customHeight="1">
      <c r="A21" s="22" t="s">
        <v>8</v>
      </c>
      <c r="B21" s="19">
        <f>B18+B19</f>
        <v>71.33</v>
      </c>
      <c r="D21" s="39" t="s">
        <v>33</v>
      </c>
      <c r="E21" s="8">
        <f>ROUND(B4*B7*B8*0.00035*B2/365,2)</f>
        <v>1.52</v>
      </c>
    </row>
    <row r="22" spans="1:6" ht="18.75" customHeight="1">
      <c r="A22" s="16"/>
      <c r="B22" s="15"/>
      <c r="D22" s="13"/>
      <c r="E22" s="8"/>
      <c r="F22">
        <f>""</f>
      </c>
    </row>
    <row r="23" spans="1:5" ht="12.75">
      <c r="A23" s="4"/>
      <c r="B23" s="10"/>
      <c r="D23" s="14" t="s">
        <v>11</v>
      </c>
      <c r="E23" s="23">
        <f>E17+E18+E21</f>
        <v>28.45</v>
      </c>
    </row>
    <row r="24" spans="1:5" ht="12.75">
      <c r="A24" s="4"/>
      <c r="B24" s="10"/>
      <c r="D24" s="26"/>
      <c r="E24" s="27"/>
    </row>
    <row r="25" spans="1:5" ht="12.75">
      <c r="A25" s="4"/>
      <c r="B25" s="10"/>
      <c r="D25" s="77" t="s">
        <v>12</v>
      </c>
      <c r="E25" s="78"/>
    </row>
    <row r="26" spans="1:5" ht="25.5">
      <c r="A26" s="4"/>
      <c r="B26" s="10"/>
      <c r="D26" s="13" t="s">
        <v>24</v>
      </c>
      <c r="E26" s="8">
        <f>ROUND(38.88*B2/365,2)</f>
        <v>12.89</v>
      </c>
    </row>
    <row r="27" spans="1:5" ht="12.75">
      <c r="A27" s="4"/>
      <c r="B27" s="10"/>
      <c r="D27" s="26"/>
      <c r="E27" s="27"/>
    </row>
    <row r="28" spans="4:5" ht="12.75">
      <c r="D28" s="14" t="s">
        <v>13</v>
      </c>
      <c r="E28" s="23">
        <f>E26</f>
        <v>12.89</v>
      </c>
    </row>
    <row r="29" spans="4:5" ht="12.75">
      <c r="D29" s="14"/>
      <c r="E29" s="23"/>
    </row>
    <row r="30" spans="4:5" ht="12.75">
      <c r="D30" s="35" t="s">
        <v>16</v>
      </c>
      <c r="E30" s="23"/>
    </row>
    <row r="31" spans="4:5" ht="12.75">
      <c r="D31" s="36" t="str">
        <f>CONCATENATE(B3," x ",B10," = ")</f>
        <v>873 x 0.0008 = </v>
      </c>
      <c r="E31" s="8">
        <f>ROUND(B3*0.0008,2)</f>
        <v>0.7</v>
      </c>
    </row>
    <row r="32" spans="4:5" ht="12.75">
      <c r="D32" s="26"/>
      <c r="E32" s="27"/>
    </row>
    <row r="33" spans="4:5" ht="24.75" customHeight="1">
      <c r="D33" s="22" t="s">
        <v>14</v>
      </c>
      <c r="E33" s="19">
        <f>E23+E28+E31</f>
        <v>42.040000000000006</v>
      </c>
    </row>
    <row r="35" spans="4:5" ht="18.75" customHeight="1">
      <c r="D35" s="17" t="s">
        <v>15</v>
      </c>
      <c r="E35" s="18">
        <f>B21+E33</f>
        <v>113.37</v>
      </c>
    </row>
  </sheetData>
  <mergeCells count="7">
    <mergeCell ref="A12:B12"/>
    <mergeCell ref="D12:E12"/>
    <mergeCell ref="D25:E25"/>
    <mergeCell ref="A14:B14"/>
    <mergeCell ref="D14:E14"/>
    <mergeCell ref="D16:E16"/>
    <mergeCell ref="D20:E20"/>
  </mergeCells>
  <printOptions/>
  <pageMargins left="0.75" right="0.75" top="1" bottom="1" header="0.5" footer="0.5"/>
  <pageSetup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AcerUser</dc:creator>
  <cp:keywords/>
  <dc:description/>
  <cp:lastModifiedBy>AcerUser</cp:lastModifiedBy>
  <cp:lastPrinted>2005-03-01T09:46:44Z</cp:lastPrinted>
  <dcterms:created xsi:type="dcterms:W3CDTF">2005-01-29T07:55:05Z</dcterms:created>
  <dcterms:modified xsi:type="dcterms:W3CDTF">2005-03-21T08:55:11Z</dcterms:modified>
  <cp:category/>
  <cp:version/>
  <cp:contentType/>
  <cp:contentStatus/>
</cp:coreProperties>
</file>